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ate-fs\建設部\下水道課\⑤生活排水係（共有）\★【庁内】通知・回答★\【財政課】\R6\R7.1.28公営企業に係る経営比較分析表（令和４年度決算）の分析等について（依頼）\提出\"/>
    </mc:Choice>
  </mc:AlternateContent>
  <workbookProtection workbookAlgorithmName="SHA-512" workbookHashValue="+bzn1c+BiEDXwb0gj8Imxar/9q82PYWs6kVNvNM8pN+a24bZJDNQcWSDv97C8x9IJ5xNmbGp5I95Yj5Kgr1L1w==" workbookSaltValue="MqQRJz64iHctgRhO6epX/Q==" workbookSpinCount="100000" lockStructure="1"/>
  <bookViews>
    <workbookView xWindow="0" yWindow="0" windowWidth="28800" windowHeight="119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AT10" i="4"/>
  <c r="AL10" i="4"/>
  <c r="I10" i="4"/>
  <c r="AL8" i="4"/>
  <c r="P8" i="4"/>
  <c r="I8" i="4"/>
</calcChain>
</file>

<file path=xl/sharedStrings.xml><?xml version="1.0" encoding="utf-8"?>
<sst xmlns="http://schemas.openxmlformats.org/spreadsheetml/2006/main" count="236" uniqueCount="122">
  <si>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</si>
  <si>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</si>
  <si>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</si>
  <si>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</si>
  <si>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</si>
  <si>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</si>
  <si>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</si>
  <si>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</si>
  <si>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</si>
  <si>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</si>
  <si>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</si>
  <si>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</si>
  <si>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</si>
  <si>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</si>
  <si>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</si>
  <si>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</si>
  <si>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</si>
  <si>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</si>
  <si>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</si>
  <si>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</si>
  <si>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</si>
  <si>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</si>
  <si>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</si>
  <si>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</si>
  <si>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</si>
  <si>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</si>
  <si>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</si>
  <si>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</si>
  <si>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</si>
  <si>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</si>
  <si>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</si>
  <si>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</si>
  <si>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</si>
  <si>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</si>
  <si>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</si>
  <si>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</si>
  <si>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</si>
  <si>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</si>
  <si>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</si>
  <si>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</si>
  <si>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</si>
  <si>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</si>
  <si>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</si>
  <si>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</si>
  <si>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</si>
  <si>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</si>
  <si>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</si>
  <si>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</si>
  <si>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</si>
  <si>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</si>
  <si>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</si>
  <si>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</si>
  <si>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</si>
  <si>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</si>
  <si>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</si>
  <si>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</si>
  <si>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</si>
  <si>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</si>
  <si>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</si>
  <si>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</si>
  <si>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</si>
  <si>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</si>
  <si>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</si>
  <si>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</si>
  <si>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</si>
  <si>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</si>
  <si>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</si>
  <si>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</si>
  <si>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</si>
  <si>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</si>
  <si>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</si>
  <si>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</si>
  <si>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</si>
  <si>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</si>
  <si>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</si>
  <si>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</si>
  <si>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</si>
  <si>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</si>
  <si>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</si>
  <si>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</si>
  <si>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</si>
  <si>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</si>
  <si>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</si>
  <si>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</si>
  <si>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</si>
  <si>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</si>
  <si>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</si>
  <si>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</si>
  <si>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</si>
  <si>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</si>
  <si>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</si>
  <si>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</si>
  <si>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</si>
  <si>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</si>
  <si>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</si>
  <si>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</si>
  <si>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</si>
  <si>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</si>
  <si>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</si>
  <si>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</si>
  <si>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</si>
  <si>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</si>
  <si>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</si>
  <si>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</si>
  <si>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</si>
  <si>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</si>
  <si>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</si>
  <si>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</si>
  <si>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</si>
  <si>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</si>
  <si>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</si>
  <si>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</si>
  <si>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</si>
  <si>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</si>
  <si>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</si>
  <si>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</si>
  <si>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</si>
  <si>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"R"dd</t>
    <phoneticPr fontId="4"/>
  </si>
  <si>
    <t>←書式設定</t>
    <rPh sb="1" eb="3">
      <t>ショシキ</t>
    </rPh>
    <rPh sb="3" eb="5">
      <t>セッテイ</t>
    </rPh>
    <phoneticPr fontId="4"/>
  </si>
  <si>
    <t xml:space="preserve">　十二所北地区へ沢尻地区を統合（平成29年度）及び真中地区を公共下水道へ統合（令和4年度）により総経費は改善された。
　農業集落排水処理施設（10地区）において、人口減少の影響により使用料収入は減少傾向であるが、令和４年度に比べ電力料金が下がったことから、収益的収支比率が改善された。
　このことに伴い、経費回収率が微増、汚水処理原価が微減となった。
　水洗化率は、類似団体平均値よりも下回っている。人口減少に伴い、水洗化人口も減少している。公共用水域の水質保全のため水洗化率の向上に努める。
　今後、農村部における高齢者割合が高くなり新規加入の割合が低いことから使用料収入だけでは賄いきれない状況にある。現在においても一般会計の繰出金の繰入により運営しているが、一般財源の使用用途の公平性を保つよう企業債償還金に係る部分に留め、汚水処理費の削減や一層の経営効率化を推進し必要な経費の確保が必要である。
</t>
    <rPh sb="8" eb="10">
      <t>サワジリ</t>
    </rPh>
    <rPh sb="10" eb="12">
      <t>チク</t>
    </rPh>
    <rPh sb="16" eb="18">
      <t>ヘイセイ</t>
    </rPh>
    <rPh sb="20" eb="22">
      <t>ネンド</t>
    </rPh>
    <rPh sb="23" eb="24">
      <t>オヨ</t>
    </rPh>
    <rPh sb="25" eb="27">
      <t>マナカ</t>
    </rPh>
    <rPh sb="27" eb="29">
      <t>チク</t>
    </rPh>
    <rPh sb="30" eb="35">
      <t>コウキョウゲスイドウ</t>
    </rPh>
    <rPh sb="36" eb="38">
      <t>トウゴウ</t>
    </rPh>
    <rPh sb="39" eb="41">
      <t>レイワ</t>
    </rPh>
    <rPh sb="42" eb="44">
      <t>ネンド</t>
    </rPh>
    <rPh sb="49" eb="51">
      <t>ケイヒ</t>
    </rPh>
    <rPh sb="52" eb="54">
      <t>カイゼン</t>
    </rPh>
    <rPh sb="81" eb="85">
      <t>ジンコウゲンショウ</t>
    </rPh>
    <rPh sb="86" eb="88">
      <t>エイキョウ</t>
    </rPh>
    <rPh sb="91" eb="94">
      <t>シヨウリョウ</t>
    </rPh>
    <rPh sb="94" eb="96">
      <t>シュウニュウ</t>
    </rPh>
    <rPh sb="97" eb="99">
      <t>ゲンショウ</t>
    </rPh>
    <rPh sb="99" eb="101">
      <t>ケイコウ</t>
    </rPh>
    <rPh sb="106" eb="108">
      <t>レイワ</t>
    </rPh>
    <rPh sb="109" eb="111">
      <t>ネンド</t>
    </rPh>
    <rPh sb="112" eb="113">
      <t>クラ</t>
    </rPh>
    <rPh sb="114" eb="116">
      <t>デンリョク</t>
    </rPh>
    <rPh sb="116" eb="118">
      <t>リョウキン</t>
    </rPh>
    <rPh sb="119" eb="120">
      <t>サ</t>
    </rPh>
    <rPh sb="128" eb="131">
      <t>シュウエキテキ</t>
    </rPh>
    <rPh sb="131" eb="133">
      <t>シュウシ</t>
    </rPh>
    <rPh sb="133" eb="135">
      <t>ヒリツ</t>
    </rPh>
    <rPh sb="136" eb="138">
      <t>カイゼン</t>
    </rPh>
    <rPh sb="149" eb="150">
      <t>トモナ</t>
    </rPh>
    <rPh sb="152" eb="157">
      <t>ケイヒカイシュウリツ</t>
    </rPh>
    <rPh sb="158" eb="160">
      <t>ビゾウ</t>
    </rPh>
    <rPh sb="161" eb="163">
      <t>オスイ</t>
    </rPh>
    <rPh sb="163" eb="165">
      <t>ショリ</t>
    </rPh>
    <rPh sb="165" eb="167">
      <t>ゲンカ</t>
    </rPh>
    <rPh sb="168" eb="170">
      <t>ビゲン</t>
    </rPh>
    <rPh sb="177" eb="181">
      <t>スイセンカリツ</t>
    </rPh>
    <rPh sb="183" eb="187">
      <t>ルイジダンタイ</t>
    </rPh>
    <rPh sb="187" eb="190">
      <t>ヘイキンチ</t>
    </rPh>
    <rPh sb="193" eb="195">
      <t>シタマワ</t>
    </rPh>
    <rPh sb="200" eb="202">
      <t>ジンコウ</t>
    </rPh>
    <rPh sb="202" eb="204">
      <t>ゲンショウ</t>
    </rPh>
    <rPh sb="205" eb="206">
      <t>トモナ</t>
    </rPh>
    <rPh sb="210" eb="211">
      <t>カ</t>
    </rPh>
    <rPh sb="221" eb="226">
      <t>コウキョウヨウスイイキ</t>
    </rPh>
    <rPh sb="227" eb="231">
      <t>スイシツホゼン</t>
    </rPh>
    <rPh sb="234" eb="238">
      <t>スイセンカリツ</t>
    </rPh>
    <rPh sb="239" eb="241">
      <t>コウジョウ</t>
    </rPh>
    <rPh sb="242" eb="243">
      <t>ツト</t>
    </rPh>
    <rPh sb="249" eb="251">
      <t>コンゴ</t>
    </rPh>
    <rPh sb="252" eb="255">
      <t>ノウソンブ</t>
    </rPh>
    <rPh sb="265" eb="266">
      <t>タカ</t>
    </rPh>
    <rPh sb="274" eb="276">
      <t>ワリアイ</t>
    </rPh>
    <rPh sb="277" eb="278">
      <t>ヒク</t>
    </rPh>
    <rPh sb="304" eb="306">
      <t>ゲンザイ</t>
    </rPh>
    <rPh sb="325" eb="327">
      <t>ウンエイ</t>
    </rPh>
    <rPh sb="358" eb="359">
      <t>カカ</t>
    </rPh>
    <rPh sb="366" eb="370">
      <t>オスイショリ</t>
    </rPh>
    <rPh sb="370" eb="371">
      <t>ヒ</t>
    </rPh>
    <rPh sb="372" eb="374">
      <t>サクゲン</t>
    </rPh>
    <rPh sb="375" eb="377">
      <t>イッソウ</t>
    </rPh>
    <rPh sb="378" eb="383">
      <t>ケイエイコウリツカ</t>
    </rPh>
    <rPh sb="384" eb="386">
      <t>スイシン</t>
    </rPh>
    <rPh sb="387" eb="389">
      <t>ヒツヨウ</t>
    </rPh>
    <rPh sb="390" eb="392">
      <t>ケイヒ</t>
    </rPh>
    <rPh sb="393" eb="395">
      <t>カクホ</t>
    </rPh>
    <rPh sb="396" eb="398">
      <t>ヒツヨウ</t>
    </rPh>
    <phoneticPr fontId="4"/>
  </si>
  <si>
    <t>　農業集落排水処理施設について、供用開始から30年以上経過し老朽化が目立つ施設もあり、処理能力の低下や機器関係の故障により水質処理が困難になることが想定される。
　これまで、平成29年度に沢尻地区農業集落排水処理場を廃止し、十二所北地区に統合、さらに令和４年には、真中地区農業集落排水処理場を廃止し、公共下水道へ接続している。
　</t>
    <phoneticPr fontId="4"/>
  </si>
  <si>
    <t>　地方の人口減少が加速する中、将来的に水洗化人口の増加に期待はできなく、今後の使用料収入の減少は避けることができない状況である。
　使用料等の滞納対策強化、維持管理費コスト削減による経費削減を図るとともに、今後も更なる公共下水道への接続を検討し、既存施設については、財政的に負担が少ない改修方法を採用するなど延命化を図る必要がある。</t>
    <rPh sb="1" eb="3">
      <t>チホウ</t>
    </rPh>
    <rPh sb="4" eb="8">
      <t>ジンコウゲンショウ</t>
    </rPh>
    <rPh sb="9" eb="11">
      <t>カソク</t>
    </rPh>
    <rPh sb="13" eb="14">
      <t>ナカ</t>
    </rPh>
    <rPh sb="15" eb="18">
      <t>ショウライテキ</t>
    </rPh>
    <rPh sb="19" eb="24">
      <t>スイセンカジンコウ</t>
    </rPh>
    <rPh sb="25" eb="27">
      <t>ゾウカ</t>
    </rPh>
    <rPh sb="28" eb="30">
      <t>キタイ</t>
    </rPh>
    <rPh sb="36" eb="38">
      <t>コンゴ</t>
    </rPh>
    <rPh sb="39" eb="44">
      <t>シヨウリョウシュウニュウ</t>
    </rPh>
    <rPh sb="45" eb="47">
      <t>ゲンショウ</t>
    </rPh>
    <rPh sb="48" eb="49">
      <t>サ</t>
    </rPh>
    <rPh sb="58" eb="60">
      <t>ジョウキョウ</t>
    </rPh>
    <rPh sb="91" eb="95">
      <t>ケイヒサクゲン</t>
    </rPh>
    <rPh sb="103" eb="105">
      <t>コンゴ</t>
    </rPh>
    <rPh sb="106" eb="107">
      <t>サラ</t>
    </rPh>
    <rPh sb="119" eb="121">
      <t>ケントウ</t>
    </rPh>
    <rPh sb="123" eb="127">
      <t>キゾンシセツ</t>
    </rPh>
    <rPh sb="133" eb="136">
      <t>ザイセイテキ</t>
    </rPh>
    <rPh sb="137" eb="139">
      <t>フタン</t>
    </rPh>
    <rPh sb="140" eb="141">
      <t>スク</t>
    </rPh>
    <rPh sb="143" eb="147">
      <t>カイシュウホウホウ</t>
    </rPh>
    <rPh sb="148" eb="150">
      <t>サイヨウ</t>
    </rPh>
    <rPh sb="160" eb="1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</si>
</sst>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12-4E17-AB0E-069AE267B58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0712-4E17-AB0E-069AE267B58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45.56</c:v>
                </c:pt>
                <c:pt idx="1">
                  <c:v>47.5</c:v>
                </c:pt>
                <c:pt idx="2">
                  <c:v>44.04</c:v>
                </c:pt>
                <c:pt idx="3">
                  <c:v>35.68</c:v>
                </c:pt>
                <c:pt idx="4">
                  <c:v>34.85</c:v>
                </c:pt>
              </c:numCache>
            </c:numRef>
          </c:val>
          <c:extLst>
            <c:ext xmlns:c16="http://schemas.microsoft.com/office/drawing/2014/chart" uri="{C3380CC4-5D6E-409C-BE32-E72D297353CC}">
              <c16:uniqueId val="{00000000-AA59-4BE7-8BFE-79F23AFA184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55.26</c:v>
                </c:pt>
                <c:pt idx="2">
                  <c:v>54.54</c:v>
                </c:pt>
                <c:pt idx="3">
                  <c:v>52.9</c:v>
                </c:pt>
                <c:pt idx="4">
                  <c:v>52.63</c:v>
                </c:pt>
              </c:numCache>
            </c:numRef>
          </c:val>
          <c:smooth val="0"/>
          <c:extLst>
            <c:ext xmlns:c16="http://schemas.microsoft.com/office/drawing/2014/chart" uri="{C3380CC4-5D6E-409C-BE32-E72D297353CC}">
              <c16:uniqueId val="{00000001-AA59-4BE7-8BFE-79F23AFA184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84.97</c:v>
                </c:pt>
                <c:pt idx="1">
                  <c:v>82.41</c:v>
                </c:pt>
                <c:pt idx="2">
                  <c:v>84.22</c:v>
                </c:pt>
                <c:pt idx="3">
                  <c:v>83.97</c:v>
                </c:pt>
                <c:pt idx="4">
                  <c:v>85.12</c:v>
                </c:pt>
              </c:numCache>
            </c:numRef>
          </c:val>
          <c:extLst>
            <c:ext xmlns:c16="http://schemas.microsoft.com/office/drawing/2014/chart" uri="{C3380CC4-5D6E-409C-BE32-E72D297353CC}">
              <c16:uniqueId val="{00000000-0E2A-4C42-9E35-AFAB2DD960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90.52</c:v>
                </c:pt>
                <c:pt idx="2">
                  <c:v>90.3</c:v>
                </c:pt>
                <c:pt idx="3">
                  <c:v>90.3</c:v>
                </c:pt>
                <c:pt idx="4">
                  <c:v>90.32</c:v>
                </c:pt>
              </c:numCache>
            </c:numRef>
          </c:val>
          <c:smooth val="0"/>
          <c:extLst>
            <c:ext xmlns:c16="http://schemas.microsoft.com/office/drawing/2014/chart" uri="{C3380CC4-5D6E-409C-BE32-E72D297353CC}">
              <c16:uniqueId val="{00000001-0E2A-4C42-9E35-AFAB2DD960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76.400000000000006</c:v>
                </c:pt>
                <c:pt idx="1">
                  <c:v>74.849999999999994</c:v>
                </c:pt>
                <c:pt idx="2">
                  <c:v>73.650000000000006</c:v>
                </c:pt>
                <c:pt idx="3">
                  <c:v>72.5</c:v>
                </c:pt>
                <c:pt idx="4">
                  <c:v>74.94</c:v>
                </c:pt>
              </c:numCache>
            </c:numRef>
          </c:val>
          <c:extLst>
            <c:ext xmlns:c16="http://schemas.microsoft.com/office/drawing/2014/chart" uri="{C3380CC4-5D6E-409C-BE32-E72D297353CC}">
              <c16:uniqueId val="{00000000-C698-4F08-9349-8523F0F781E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98-4F08-9349-8523F0F781E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DC-4D22-9D4D-D41120F63F5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DC-4D22-9D4D-D41120F63F5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DB-4FC0-B593-700483CEB5D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DB-4FC0-B593-700483CEB5D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73-45AE-A790-FF0D7A959E6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73-45AE-A790-FF0D7A959E6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95-4088-B04F-FADEC63E149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95-4088-B04F-FADEC63E149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452.2</c:v>
                </c:pt>
                <c:pt idx="1">
                  <c:v>405.78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BAC-46B1-BC68-EE588262DD3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783.8</c:v>
                </c:pt>
                <c:pt idx="2">
                  <c:v>778.81</c:v>
                </c:pt>
                <c:pt idx="3">
                  <c:v>718.49</c:v>
                </c:pt>
                <c:pt idx="4">
                  <c:v>743.31</c:v>
                </c:pt>
              </c:numCache>
            </c:numRef>
          </c:val>
          <c:smooth val="0"/>
          <c:extLst>
            <c:ext xmlns:c16="http://schemas.microsoft.com/office/drawing/2014/chart" uri="{C3380CC4-5D6E-409C-BE32-E72D297353CC}">
              <c16:uniqueId val="{00000001-9BAC-46B1-BC68-EE588262DD3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69.92</c:v>
                </c:pt>
                <c:pt idx="1">
                  <c:v>69.45</c:v>
                </c:pt>
                <c:pt idx="2">
                  <c:v>70.2</c:v>
                </c:pt>
                <c:pt idx="3">
                  <c:v>54.33</c:v>
                </c:pt>
                <c:pt idx="4">
                  <c:v>54.35</c:v>
                </c:pt>
              </c:numCache>
            </c:numRef>
          </c:val>
          <c:extLst>
            <c:ext xmlns:c16="http://schemas.microsoft.com/office/drawing/2014/chart" uri="{C3380CC4-5D6E-409C-BE32-E72D297353CC}">
              <c16:uniqueId val="{00000000-D8E8-447F-A03D-3CBAEDE3C75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68.11</c:v>
                </c:pt>
                <c:pt idx="2">
                  <c:v>67.23</c:v>
                </c:pt>
                <c:pt idx="3">
                  <c:v>61.82</c:v>
                </c:pt>
                <c:pt idx="4">
                  <c:v>61.15</c:v>
                </c:pt>
              </c:numCache>
            </c:numRef>
          </c:val>
          <c:smooth val="0"/>
          <c:extLst>
            <c:ext xmlns:c16="http://schemas.microsoft.com/office/drawing/2014/chart" uri="{C3380CC4-5D6E-409C-BE32-E72D297353CC}">
              <c16:uniqueId val="{00000001-D8E8-447F-A03D-3CBAEDE3C75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248.42</c:v>
                </c:pt>
                <c:pt idx="1">
                  <c:v>253.38</c:v>
                </c:pt>
                <c:pt idx="2">
                  <c:v>250.03</c:v>
                </c:pt>
                <c:pt idx="3">
                  <c:v>329.23</c:v>
                </c:pt>
                <c:pt idx="4">
                  <c:v>321.67</c:v>
                </c:pt>
              </c:numCache>
            </c:numRef>
          </c:val>
          <c:extLst>
            <c:ext xmlns:c16="http://schemas.microsoft.com/office/drawing/2014/chart" uri="{C3380CC4-5D6E-409C-BE32-E72D297353CC}">
              <c16:uniqueId val="{00000000-7CE5-4487-926D-60695502753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222.41</c:v>
                </c:pt>
                <c:pt idx="2">
                  <c:v>228.21</c:v>
                </c:pt>
                <c:pt idx="3">
                  <c:v>246.9</c:v>
                </c:pt>
                <c:pt idx="4">
                  <c:v>250.43</c:v>
                </c:pt>
              </c:numCache>
            </c:numRef>
          </c:val>
          <c:smooth val="0"/>
          <c:extLst>
            <c:ext xmlns:c16="http://schemas.microsoft.com/office/drawing/2014/chart" uri="{C3380CC4-5D6E-409C-BE32-E72D297353CC}">
              <c16:uniqueId val="{00000001-7CE5-4487-926D-60695502753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40" zoomScaleNormal="100" workbookViewId="0">
      <selection activeCell="BA59" sqref="BA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秋田県　大館市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66807</v>
      </c>
      <c r="AM8" s="54"/>
      <c r="AN8" s="54"/>
      <c r="AO8" s="54"/>
      <c r="AP8" s="54"/>
      <c r="AQ8" s="54"/>
      <c r="AR8" s="54"/>
      <c r="AS8" s="54"/>
      <c r="AT8" s="53">
        <f>データ!T6</f>
        <v>913.22</v>
      </c>
      <c r="AU8" s="53"/>
      <c r="AV8" s="53"/>
      <c r="AW8" s="53"/>
      <c r="AX8" s="53"/>
      <c r="AY8" s="53"/>
      <c r="AZ8" s="53"/>
      <c r="BA8" s="53"/>
      <c r="BB8" s="53">
        <f>データ!U6</f>
        <v>73.16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8.11</v>
      </c>
      <c r="Q10" s="53"/>
      <c r="R10" s="53"/>
      <c r="S10" s="53"/>
      <c r="T10" s="53"/>
      <c r="U10" s="53"/>
      <c r="V10" s="53"/>
      <c r="W10" s="53">
        <f>データ!Q6</f>
        <v>84.16</v>
      </c>
      <c r="X10" s="53"/>
      <c r="Y10" s="53"/>
      <c r="Z10" s="53"/>
      <c r="AA10" s="53"/>
      <c r="AB10" s="53"/>
      <c r="AC10" s="53"/>
      <c r="AD10" s="54">
        <f>データ!R6</f>
        <v>3190</v>
      </c>
      <c r="AE10" s="54"/>
      <c r="AF10" s="54"/>
      <c r="AG10" s="54"/>
      <c r="AH10" s="54"/>
      <c r="AI10" s="54"/>
      <c r="AJ10" s="54"/>
      <c r="AK10" s="2"/>
      <c r="AL10" s="54">
        <f>データ!V6</f>
        <v>5369</v>
      </c>
      <c r="AM10" s="54"/>
      <c r="AN10" s="54"/>
      <c r="AO10" s="54"/>
      <c r="AP10" s="54"/>
      <c r="AQ10" s="54"/>
      <c r="AR10" s="54"/>
      <c r="AS10" s="54"/>
      <c r="AT10" s="53">
        <f>データ!W6</f>
        <v>3.59</v>
      </c>
      <c r="AU10" s="53"/>
      <c r="AV10" s="53"/>
      <c r="AW10" s="53"/>
      <c r="AX10" s="53"/>
      <c r="AY10" s="53"/>
      <c r="AZ10" s="53"/>
      <c r="BA10" s="53"/>
      <c r="BB10" s="53">
        <f>データ!X6</f>
        <v>1495.54</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120</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121</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38crOXnfIbcmIA9KvHMuXG6Xv6zzhuhk37Q516piCuWgeZiGkZlDLREXrYACDeHDHDpZ4hsEfnEdbd8IUzk6Pw==" saltValue="tapHGXdkrDZA3hbetkNnK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52043</v>
      </c>
      <c r="D6" s="19">
        <f t="shared" si="3"/>
        <v>47</v>
      </c>
      <c r="E6" s="19">
        <f t="shared" si="3"/>
        <v>17</v>
      </c>
      <c r="F6" s="19">
        <f t="shared" si="3"/>
        <v>5</v>
      </c>
      <c r="G6" s="19">
        <f t="shared" si="3"/>
        <v>0</v>
      </c>
      <c r="H6" s="19" t="str">
        <f t="shared" si="3"/>
        <v>秋田県　大館市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8.11</v>
      </c>
      <c r="Q6" s="20">
        <f t="shared" si="3"/>
        <v>84.16</v>
      </c>
      <c r="R6" s="20">
        <f t="shared" si="3"/>
        <v>3190</v>
      </c>
      <c r="S6" s="20">
        <f t="shared" si="3"/>
        <v>66807</v>
      </c>
      <c r="T6" s="20">
        <f t="shared" si="3"/>
        <v>913.22</v>
      </c>
      <c r="U6" s="20">
        <f t="shared" si="3"/>
        <v>73.16</v>
      </c>
      <c r="V6" s="20">
        <f t="shared" si="3"/>
        <v>5369</v>
      </c>
      <c r="W6" s="20">
        <f t="shared" si="3"/>
        <v>3.59</v>
      </c>
      <c r="X6" s="20">
        <f t="shared" si="3"/>
        <v>1495.54</v>
      </c>
      <c r="Y6" s="21">
        <f>IF(Y7="",NA(),Y7)</f>
        <v>76.400000000000006</v>
      </c>
      <c r="Z6" s="21">
        <f t="shared" ref="Z6:AH6" si="4">IF(Z7="",NA(),Z7)</f>
        <v>74.849999999999994</v>
      </c>
      <c r="AA6" s="21">
        <f t="shared" si="4"/>
        <v>73.650000000000006</v>
      </c>
      <c r="AB6" s="21">
        <f t="shared" si="4"/>
        <v>72.5</v>
      </c>
      <c r="AC6" s="21">
        <f t="shared" si="4"/>
        <v>74.94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452.2</v>
      </c>
      <c r="BG6" s="21">
        <f t="shared" ref="BG6:BO6" si="7">IF(BG7="",NA(),BG7)</f>
        <v>405.78</v>
      </c>
      <c r="BH6" s="20">
        <f t="shared" si="7"/>
        <v>0</v>
      </c>
      <c r="BI6" s="20">
        <f t="shared" si="7"/>
        <v>0</v>
      </c>
      <c r="BJ6" s="20">
        <f t="shared" si="7"/>
        <v>0</v>
      </c>
      <c r="BK6" s="21">
        <f t="shared" si="7"/>
        <v>826.83</v>
      </c>
      <c r="BL6" s="21">
        <f t="shared" si="7"/>
        <v>783.8</v>
      </c>
      <c r="BM6" s="21">
        <f t="shared" si="7"/>
        <v>778.81</v>
      </c>
      <c r="BN6" s="21">
        <f t="shared" si="7"/>
        <v>718.49</v>
      </c>
      <c r="BO6" s="21">
        <f t="shared" si="7"/>
        <v>743.31</v>
      </c>
      <c r="BP6" s="20" t="str">
        <f>IF(BP7="","",IF(BP7="-","【-】","【"&amp;SUBSTITUTE(TEXT(BP7,"#,##0.00"),"-","△")&amp;"】"))</f>
        <v>【785.10】</v>
      </c>
      <c r="BQ6" s="21">
        <f>IF(BQ7="",NA(),BQ7)</f>
        <v>69.92</v>
      </c>
      <c r="BR6" s="21">
        <f t="shared" ref="BR6:BZ6" si="8">IF(BR7="",NA(),BR7)</f>
        <v>69.45</v>
      </c>
      <c r="BS6" s="21">
        <f t="shared" si="8"/>
        <v>70.2</v>
      </c>
      <c r="BT6" s="21">
        <f t="shared" si="8"/>
        <v>54.33</v>
      </c>
      <c r="BU6" s="21">
        <f t="shared" si="8"/>
        <v>54.35</v>
      </c>
      <c r="BV6" s="21">
        <f t="shared" si="8"/>
        <v>57.31</v>
      </c>
      <c r="BW6" s="21">
        <f t="shared" si="8"/>
        <v>68.11</v>
      </c>
      <c r="BX6" s="21">
        <f t="shared" si="8"/>
        <v>67.23</v>
      </c>
      <c r="BY6" s="21">
        <f t="shared" si="8"/>
        <v>61.82</v>
      </c>
      <c r="BZ6" s="21">
        <f t="shared" si="8"/>
        <v>61.15</v>
      </c>
      <c r="CA6" s="20" t="str">
        <f>IF(CA7="","",IF(CA7="-","【-】","【"&amp;SUBSTITUTE(TEXT(CA7,"#,##0.00"),"-","△")&amp;"】"))</f>
        <v>【56.93】</v>
      </c>
      <c r="CB6" s="21">
        <f>IF(CB7="",NA(),CB7)</f>
        <v>248.42</v>
      </c>
      <c r="CC6" s="21">
        <f t="shared" ref="CC6:CK6" si="9">IF(CC7="",NA(),CC7)</f>
        <v>253.38</v>
      </c>
      <c r="CD6" s="21">
        <f t="shared" si="9"/>
        <v>250.03</v>
      </c>
      <c r="CE6" s="21">
        <f t="shared" si="9"/>
        <v>329.23</v>
      </c>
      <c r="CF6" s="21">
        <f t="shared" si="9"/>
        <v>321.67</v>
      </c>
      <c r="CG6" s="21">
        <f t="shared" si="9"/>
        <v>273.52</v>
      </c>
      <c r="CH6" s="21">
        <f t="shared" si="9"/>
        <v>222.41</v>
      </c>
      <c r="CI6" s="21">
        <f t="shared" si="9"/>
        <v>228.21</v>
      </c>
      <c r="CJ6" s="21">
        <f t="shared" si="9"/>
        <v>246.9</v>
      </c>
      <c r="CK6" s="21">
        <f t="shared" si="9"/>
        <v>250.43</v>
      </c>
      <c r="CL6" s="20" t="str">
        <f>IF(CL7="","",IF(CL7="-","【-】","【"&amp;SUBSTITUTE(TEXT(CL7,"#,##0.00"),"-","△")&amp;"】"))</f>
        <v>【271.15】</v>
      </c>
      <c r="CM6" s="21">
        <f>IF(CM7="",NA(),CM7)</f>
        <v>45.56</v>
      </c>
      <c r="CN6" s="21">
        <f t="shared" ref="CN6:CV6" si="10">IF(CN7="",NA(),CN7)</f>
        <v>47.5</v>
      </c>
      <c r="CO6" s="21">
        <f t="shared" si="10"/>
        <v>44.04</v>
      </c>
      <c r="CP6" s="21">
        <f t="shared" si="10"/>
        <v>35.68</v>
      </c>
      <c r="CQ6" s="21">
        <f t="shared" si="10"/>
        <v>34.85</v>
      </c>
      <c r="CR6" s="21">
        <f t="shared" si="10"/>
        <v>50.14</v>
      </c>
      <c r="CS6" s="21">
        <f t="shared" si="10"/>
        <v>55.26</v>
      </c>
      <c r="CT6" s="21">
        <f t="shared" si="10"/>
        <v>54.54</v>
      </c>
      <c r="CU6" s="21">
        <f t="shared" si="10"/>
        <v>52.9</v>
      </c>
      <c r="CV6" s="21">
        <f t="shared" si="10"/>
        <v>52.63</v>
      </c>
      <c r="CW6" s="20" t="str">
        <f>IF(CW7="","",IF(CW7="-","【-】","【"&amp;SUBSTITUTE(TEXT(CW7,"#,##0.00"),"-","△")&amp;"】"))</f>
        <v>【49.87】</v>
      </c>
      <c r="CX6" s="21">
        <f>IF(CX7="",NA(),CX7)</f>
        <v>84.97</v>
      </c>
      <c r="CY6" s="21">
        <f t="shared" ref="CY6:DG6" si="11">IF(CY7="",NA(),CY7)</f>
        <v>82.41</v>
      </c>
      <c r="CZ6" s="21">
        <f t="shared" si="11"/>
        <v>84.22</v>
      </c>
      <c r="DA6" s="21">
        <f t="shared" si="11"/>
        <v>83.97</v>
      </c>
      <c r="DB6" s="21">
        <f t="shared" si="11"/>
        <v>85.12</v>
      </c>
      <c r="DC6" s="21">
        <f t="shared" si="11"/>
        <v>84.98</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15">
      <c r="A7" s="14"/>
      <c r="B7" s="23">
        <v>2023</v>
      </c>
      <c r="C7" s="23">
        <v>52043</v>
      </c>
      <c r="D7" s="23">
        <v>47</v>
      </c>
      <c r="E7" s="23">
        <v>17</v>
      </c>
      <c r="F7" s="23">
        <v>5</v>
      </c>
      <c r="G7" s="23">
        <v>0</v>
      </c>
      <c r="H7" s="23" t="s">
        <v>98</v>
      </c>
      <c r="I7" s="23" t="s">
        <v>99</v>
      </c>
      <c r="J7" s="23" t="s">
        <v>100</v>
      </c>
      <c r="K7" s="23" t="s">
        <v>101</v>
      </c>
      <c r="L7" s="23" t="s">
        <v>102</v>
      </c>
      <c r="M7" s="23" t="s">
        <v>103</v>
      </c>
      <c r="N7" s="24" t="s">
        <v>104</v>
      </c>
      <c r="O7" s="24" t="s">
        <v>105</v>
      </c>
      <c r="P7" s="24">
        <v>8.11</v>
      </c>
      <c r="Q7" s="24">
        <v>84.16</v>
      </c>
      <c r="R7" s="24">
        <v>3190</v>
      </c>
      <c r="S7" s="24">
        <v>66807</v>
      </c>
      <c r="T7" s="24">
        <v>913.22</v>
      </c>
      <c r="U7" s="24">
        <v>73.16</v>
      </c>
      <c r="V7" s="24">
        <v>5369</v>
      </c>
      <c r="W7" s="24">
        <v>3.59</v>
      </c>
      <c r="X7" s="24">
        <v>1495.54</v>
      </c>
      <c r="Y7" s="24">
        <v>76.400000000000006</v>
      </c>
      <c r="Z7" s="24">
        <v>74.849999999999994</v>
      </c>
      <c r="AA7" s="24">
        <v>73.650000000000006</v>
      </c>
      <c r="AB7" s="24">
        <v>72.5</v>
      </c>
      <c r="AC7" s="24">
        <v>74.94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452.2</v>
      </c>
      <c r="BG7" s="24">
        <v>405.78</v>
      </c>
      <c r="BH7" s="24">
        <v>0</v>
      </c>
      <c r="BI7" s="24">
        <v>0</v>
      </c>
      <c r="BJ7" s="24">
        <v>0</v>
      </c>
      <c r="BK7" s="24">
        <v>826.83</v>
      </c>
      <c r="BL7" s="24">
        <v>783.8</v>
      </c>
      <c r="BM7" s="24">
        <v>778.81</v>
      </c>
      <c r="BN7" s="24">
        <v>718.49</v>
      </c>
      <c r="BO7" s="24">
        <v>743.31</v>
      </c>
      <c r="BP7" s="24">
        <v>785.1</v>
      </c>
      <c r="BQ7" s="24">
        <v>69.92</v>
      </c>
      <c r="BR7" s="24">
        <v>69.45</v>
      </c>
      <c r="BS7" s="24">
        <v>70.2</v>
      </c>
      <c r="BT7" s="24">
        <v>54.33</v>
      </c>
      <c r="BU7" s="24">
        <v>54.35</v>
      </c>
      <c r="BV7" s="24">
        <v>57.31</v>
      </c>
      <c r="BW7" s="24">
        <v>68.11</v>
      </c>
      <c r="BX7" s="24">
        <v>67.23</v>
      </c>
      <c r="BY7" s="24">
        <v>61.82</v>
      </c>
      <c r="BZ7" s="24">
        <v>61.15</v>
      </c>
      <c r="CA7" s="24">
        <v>56.93</v>
      </c>
      <c r="CB7" s="24">
        <v>248.42</v>
      </c>
      <c r="CC7" s="24">
        <v>253.38</v>
      </c>
      <c r="CD7" s="24">
        <v>250.03</v>
      </c>
      <c r="CE7" s="24">
        <v>329.23</v>
      </c>
      <c r="CF7" s="24">
        <v>321.67</v>
      </c>
      <c r="CG7" s="24">
        <v>273.52</v>
      </c>
      <c r="CH7" s="24">
        <v>222.41</v>
      </c>
      <c r="CI7" s="24">
        <v>228.21</v>
      </c>
      <c r="CJ7" s="24">
        <v>246.9</v>
      </c>
      <c r="CK7" s="24">
        <v>250.43</v>
      </c>
      <c r="CL7" s="24">
        <v>271.14999999999998</v>
      </c>
      <c r="CM7" s="24">
        <v>45.56</v>
      </c>
      <c r="CN7" s="24">
        <v>47.5</v>
      </c>
      <c r="CO7" s="24">
        <v>44.04</v>
      </c>
      <c r="CP7" s="24">
        <v>35.68</v>
      </c>
      <c r="CQ7" s="24">
        <v>34.85</v>
      </c>
      <c r="CR7" s="24">
        <v>50.14</v>
      </c>
      <c r="CS7" s="24">
        <v>55.26</v>
      </c>
      <c r="CT7" s="24">
        <v>54.54</v>
      </c>
      <c r="CU7" s="24">
        <v>52.9</v>
      </c>
      <c r="CV7" s="24">
        <v>52.63</v>
      </c>
      <c r="CW7" s="24">
        <v>49.87</v>
      </c>
      <c r="CX7" s="24">
        <v>84.97</v>
      </c>
      <c r="CY7" s="24">
        <v>82.41</v>
      </c>
      <c r="CZ7" s="24">
        <v>84.22</v>
      </c>
      <c r="DA7" s="24">
        <v>83.97</v>
      </c>
      <c r="DB7" s="24">
        <v>85.12</v>
      </c>
      <c r="DC7" s="24">
        <v>84.98</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CL8213</cp:lastModifiedBy>
  <dcterms:created xsi:type="dcterms:W3CDTF">2025-01-24T07:33:00Z</dcterms:created>
  <dcterms:modified xsi:type="dcterms:W3CDTF">2025-01-28T04:11:44Z</dcterms:modified>
  <cp:category/>
</cp:coreProperties>
</file>